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Strom und Wärme\interaktive Tabellen\"/>
    </mc:Choice>
  </mc:AlternateContent>
  <xr:revisionPtr revIDLastSave="0" documentId="8_{86CA31B1-2468-446C-A78D-49F9C205D5AF}" xr6:coauthVersionLast="47" xr6:coauthVersionMax="47" xr10:uidLastSave="{00000000-0000-0000-0000-000000000000}"/>
  <workbookProtection workbookAlgorithmName="SHA-512" workbookHashValue="GXjrczudpMlwg9Xc0PFjNWkQzZ/KR7yGEYrTbmn+qZ6pAaghUxFCL+hCheE+aCvO2DInPKp1ffbW1oL4G5ul0A==" workbookSaltValue="msCV7sfQMkwm4G9slOlveg==" workbookSpinCount="100000" lockStructure="1"/>
  <bookViews>
    <workbookView xWindow="-120" yWindow="-120" windowWidth="19440" windowHeight="15000" xr2:uid="{00000000-000D-0000-FFFF-FFFF00000000}"/>
  </bookViews>
  <sheets>
    <sheet name="Bewertung" sheetId="1" r:id="rId1"/>
    <sheet name="Date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31" i="1"/>
  <c r="C16" i="2"/>
  <c r="G10" i="1"/>
  <c r="C18" i="2" s="1"/>
  <c r="F5" i="1"/>
  <c r="C24" i="2" l="1"/>
  <c r="C23" i="2"/>
  <c r="C20" i="2"/>
  <c r="D20" i="1" s="1"/>
  <c r="D22" i="1" l="1"/>
  <c r="D42" i="1" s="1"/>
  <c r="D44" i="1" s="1"/>
</calcChain>
</file>

<file path=xl/sharedStrings.xml><?xml version="1.0" encoding="utf-8"?>
<sst xmlns="http://schemas.openxmlformats.org/spreadsheetml/2006/main" count="81" uniqueCount="65">
  <si>
    <t>Wohnfläche</t>
  </si>
  <si>
    <t>m²</t>
  </si>
  <si>
    <t>Verluste WW</t>
  </si>
  <si>
    <t>Energie für WW</t>
  </si>
  <si>
    <t>Für Heizung</t>
  </si>
  <si>
    <t>Anzahl der Warmwassernutzer</t>
  </si>
  <si>
    <t>Warmwasserverluste</t>
  </si>
  <si>
    <t>Gas-Durchlauferhitzer oder 
Kombi-Therme in der Wohnung</t>
  </si>
  <si>
    <t>Elektrische Warmwasserbereitung</t>
  </si>
  <si>
    <t>Zentral mit Speicher, ohne Zirkulation, schlecht gedämmt</t>
  </si>
  <si>
    <t>Zentral mit Speicher, ohne Zirkulation, gut gedämmt</t>
  </si>
  <si>
    <t>Zentral mit Speicher, mit Zirkulation, schlecht gedämmt</t>
  </si>
  <si>
    <t>Zentral mit Speicher, mit Zirkulation, gut gedämmt</t>
  </si>
  <si>
    <t>Zentral mit direkt beheiztem Speicher</t>
  </si>
  <si>
    <t>Zentral ohne Speicher außerhalb der Wohnung</t>
  </si>
  <si>
    <t>Einfamilienhaus</t>
  </si>
  <si>
    <t>Zweifamilienhaus</t>
  </si>
  <si>
    <t>EFH</t>
  </si>
  <si>
    <t>ZFH</t>
  </si>
  <si>
    <t>Haustyp</t>
  </si>
  <si>
    <t>x</t>
  </si>
  <si>
    <t>Warmwasseranlage, bitte Zahl eintragen:</t>
  </si>
  <si>
    <t>7</t>
  </si>
  <si>
    <t>Zeile</t>
  </si>
  <si>
    <t>Kollektorfläche der Brauchwasseranlage</t>
  </si>
  <si>
    <t>Energie für Wärme</t>
  </si>
  <si>
    <t>Öl:</t>
  </si>
  <si>
    <t>Anfangsbestand</t>
  </si>
  <si>
    <t>Liter</t>
  </si>
  <si>
    <t>Tanken 1. Jahr</t>
  </si>
  <si>
    <t>Tanken 2. Jahr</t>
  </si>
  <si>
    <t>Tanken 3. Jahr</t>
  </si>
  <si>
    <t>Restbestand</t>
  </si>
  <si>
    <t>Jahresverbrauch</t>
  </si>
  <si>
    <t>1   Elektrische Warmwasserbereitung</t>
  </si>
  <si>
    <t>2   Gas-Durchlauferhitzer oder 
Kombi-Therme in der Wohnung</t>
  </si>
  <si>
    <t>3   Zentral ohne Speicher außerhalb der Wohnung</t>
  </si>
  <si>
    <t>4   Zentral mit Speicher, ohne Zirkulation, gut gedämmt</t>
  </si>
  <si>
    <t>5   Zentral mit Speicher, ohne Zirkulation, schlecht gedämmt</t>
  </si>
  <si>
    <t>6   Zentral mit Speicher, mit Zirkulation, gut gedämmt</t>
  </si>
  <si>
    <t>7   Zentral mit Speicher, mit Zirkulation, schlecht gedämmt</t>
  </si>
  <si>
    <t>8   Zentral mit direkt beheiztem Speicher</t>
  </si>
  <si>
    <t>Geben Sie Ihre Werte in die hellgelben Felder ein, beziehungsweise kreuzen Sie  an.</t>
  </si>
  <si>
    <t>Bewertung des Energiekennwerts:</t>
  </si>
  <si>
    <t>gut</t>
  </si>
  <si>
    <t>mittel</t>
  </si>
  <si>
    <t>bis mittel</t>
  </si>
  <si>
    <t>bis schlecht</t>
  </si>
  <si>
    <t>schlecht</t>
  </si>
  <si>
    <t>kWh pro Jahr</t>
  </si>
  <si>
    <t>kWh je m² jährlich</t>
  </si>
  <si>
    <t>Liter pro Jahr</t>
  </si>
  <si>
    <t>rm pro Jahr</t>
  </si>
  <si>
    <t>Personen</t>
  </si>
  <si>
    <t>t pro Jahr</t>
  </si>
  <si>
    <t>Gas</t>
  </si>
  <si>
    <t>Strom</t>
  </si>
  <si>
    <t>Holz</t>
  </si>
  <si>
    <t>Holzpellets</t>
  </si>
  <si>
    <t>Flüssiggas</t>
  </si>
  <si>
    <t>Steinkohle</t>
  </si>
  <si>
    <t>Sonnenenergie</t>
  </si>
  <si>
    <t>Gesamt Endenergie (Brennwert)</t>
  </si>
  <si>
    <t>Energiekennwert für Heizung</t>
  </si>
  <si>
    <t>Tab. 1 Bewertung des Wärmeverbrauchs (zu Seite 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</si>
</sst>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Liberation Sans"/>
      <family val="2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rgb="FF000000"/>
      <name val="Liberation Sans"/>
      <family val="2"/>
    </font>
    <font>
      <b/>
      <sz val="18"/>
      <color theme="1"/>
      <name val="Liberation Sans"/>
      <family val="2"/>
    </font>
    <font>
      <sz val="11"/>
      <color rgb="FFFF0000"/>
      <name val="Liberation Sans"/>
      <family val="2"/>
    </font>
    <font>
      <sz val="11"/>
      <name val="Liberation Sans"/>
      <family val="2"/>
    </font>
    <font>
      <sz val="11"/>
      <color theme="0"/>
      <name val="Liberation Sans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660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15" fillId="0" borderId="0" xfId="0" applyFont="1"/>
    <xf numFmtId="0" fontId="16" fillId="0" borderId="0" xfId="0" applyFont="1"/>
    <xf numFmtId="49" fontId="0" fillId="0" borderId="2" xfId="0" applyNumberFormat="1" applyBorder="1"/>
    <xf numFmtId="0" fontId="0" fillId="11" borderId="0" xfId="0" applyFill="1"/>
    <xf numFmtId="0" fontId="0" fillId="9" borderId="0" xfId="0" applyFill="1"/>
    <xf numFmtId="1" fontId="17" fillId="0" borderId="0" xfId="0" applyNumberFormat="1" applyFont="1"/>
    <xf numFmtId="1" fontId="0" fillId="0" borderId="0" xfId="0" applyNumberFormat="1"/>
    <xf numFmtId="0" fontId="0" fillId="0" borderId="0" xfId="0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Protection="1">
      <protection hidden="1"/>
    </xf>
    <xf numFmtId="1" fontId="0" fillId="12" borderId="2" xfId="0" applyNumberFormat="1" applyFill="1" applyBorder="1" applyProtection="1">
      <protection locked="0"/>
    </xf>
    <xf numFmtId="49" fontId="0" fillId="12" borderId="2" xfId="0" applyNumberFormat="1" applyFill="1" applyBorder="1" applyProtection="1">
      <protection locked="0"/>
    </xf>
    <xf numFmtId="0" fontId="0" fillId="9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Protection="1">
      <protection hidden="1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te" xfId="14" xr:uid="{00000000-0005-0000-0000-00000D000000}"/>
    <cellStyle name="Result (user)" xfId="15" xr:uid="{00000000-0005-0000-0000-00000E000000}"/>
    <cellStyle name="Standard" xfId="0" builtinId="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5"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  <color rgb="FFCCFF33"/>
      <color rgb="FFFFFF89"/>
      <color rgb="FFFFFF81"/>
      <color rgb="FFFF99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49"/>
  <sheetViews>
    <sheetView tabSelected="1" workbookViewId="0">
      <selection activeCell="F4" sqref="F4"/>
    </sheetView>
  </sheetViews>
  <sheetFormatPr baseColWidth="10" defaultRowHeight="14.25" x14ac:dyDescent="0.2"/>
  <cols>
    <col min="1" max="5" width="13.625" customWidth="1"/>
    <col min="6" max="6" width="2.875" customWidth="1"/>
    <col min="7" max="7" width="10.625" customWidth="1"/>
    <col min="8" max="8" width="3.5" customWidth="1"/>
  </cols>
  <sheetData>
    <row r="1" spans="1:7" ht="22.5" x14ac:dyDescent="0.3">
      <c r="A1" s="1" t="s">
        <v>64</v>
      </c>
    </row>
    <row r="2" spans="1:7" x14ac:dyDescent="0.2">
      <c r="B2" t="s">
        <v>42</v>
      </c>
    </row>
    <row r="4" spans="1:7" x14ac:dyDescent="0.2">
      <c r="A4" t="s">
        <v>15</v>
      </c>
      <c r="F4" s="12" t="s">
        <v>20</v>
      </c>
    </row>
    <row r="5" spans="1:7" x14ac:dyDescent="0.2">
      <c r="A5" t="s">
        <v>16</v>
      </c>
      <c r="F5" s="3" t="str">
        <f>IF(OR(F4="x",F4="X")," ","x")</f>
        <v xml:space="preserve"> </v>
      </c>
    </row>
    <row r="6" spans="1:7" x14ac:dyDescent="0.2">
      <c r="A6" t="s">
        <v>0</v>
      </c>
      <c r="D6" s="11">
        <v>120</v>
      </c>
      <c r="E6" s="19" t="s">
        <v>1</v>
      </c>
    </row>
    <row r="7" spans="1:7" x14ac:dyDescent="0.2">
      <c r="A7" t="s">
        <v>5</v>
      </c>
      <c r="D7" s="11">
        <v>2</v>
      </c>
      <c r="E7" s="19" t="s">
        <v>53</v>
      </c>
    </row>
    <row r="8" spans="1:7" x14ac:dyDescent="0.2">
      <c r="A8" t="s">
        <v>24</v>
      </c>
      <c r="D8" s="11">
        <v>0</v>
      </c>
      <c r="E8" s="19" t="s">
        <v>1</v>
      </c>
    </row>
    <row r="9" spans="1:7" x14ac:dyDescent="0.2">
      <c r="D9" s="7"/>
    </row>
    <row r="10" spans="1:7" x14ac:dyDescent="0.2">
      <c r="A10" t="s">
        <v>21</v>
      </c>
      <c r="D10" s="2"/>
      <c r="F10" s="12" t="s">
        <v>22</v>
      </c>
      <c r="G10" t="str">
        <f>IF(OR(F10="1",F10="2",F10="3",F10="4",F10="5",F10="6",F10="7",F10="8"),"  ","Fehler")</f>
        <v xml:space="preserve">  </v>
      </c>
    </row>
    <row r="11" spans="1:7" x14ac:dyDescent="0.2">
      <c r="A11" t="s">
        <v>34</v>
      </c>
      <c r="D11" s="2"/>
    </row>
    <row r="12" spans="1:7" x14ac:dyDescent="0.2">
      <c r="A12" s="20" t="s">
        <v>35</v>
      </c>
      <c r="B12" s="21"/>
      <c r="C12" s="21"/>
      <c r="D12" s="21"/>
      <c r="E12" s="21"/>
    </row>
    <row r="13" spans="1:7" x14ac:dyDescent="0.2">
      <c r="A13" t="s">
        <v>36</v>
      </c>
    </row>
    <row r="14" spans="1:7" x14ac:dyDescent="0.2">
      <c r="A14" s="21" t="s">
        <v>37</v>
      </c>
      <c r="B14" s="21"/>
      <c r="C14" s="21"/>
      <c r="D14" s="21"/>
      <c r="E14" s="21"/>
    </row>
    <row r="15" spans="1:7" x14ac:dyDescent="0.2">
      <c r="A15" t="s">
        <v>38</v>
      </c>
      <c r="D15" s="2"/>
    </row>
    <row r="16" spans="1:7" x14ac:dyDescent="0.2">
      <c r="A16" t="s">
        <v>39</v>
      </c>
      <c r="D16" s="2"/>
    </row>
    <row r="17" spans="1:9" x14ac:dyDescent="0.2">
      <c r="A17" t="s">
        <v>40</v>
      </c>
      <c r="D17" s="2"/>
    </row>
    <row r="18" spans="1:9" x14ac:dyDescent="0.2">
      <c r="A18" t="s">
        <v>41</v>
      </c>
      <c r="D18" s="2"/>
    </row>
    <row r="19" spans="1:9" x14ac:dyDescent="0.2">
      <c r="D19" s="2"/>
    </row>
    <row r="20" spans="1:9" x14ac:dyDescent="0.2">
      <c r="A20" t="s">
        <v>2</v>
      </c>
      <c r="D20" s="6">
        <f>Daten!C20</f>
        <v>3000</v>
      </c>
      <c r="E20" s="18" t="s">
        <v>49</v>
      </c>
    </row>
    <row r="21" spans="1:9" x14ac:dyDescent="0.2">
      <c r="D21" s="7"/>
      <c r="E21" s="18"/>
    </row>
    <row r="22" spans="1:9" x14ac:dyDescent="0.2">
      <c r="A22" t="s">
        <v>3</v>
      </c>
      <c r="D22" s="7">
        <f>IF((D7*800+D20)*0.6&lt;(400*D8),(D7*800+D20)*0.4,D7*800+D20-400*D8)</f>
        <v>4600</v>
      </c>
      <c r="E22" s="18" t="s">
        <v>49</v>
      </c>
    </row>
    <row r="23" spans="1:9" x14ac:dyDescent="0.2">
      <c r="D23" s="7"/>
      <c r="E23" s="18"/>
    </row>
    <row r="24" spans="1:9" x14ac:dyDescent="0.2">
      <c r="A24" t="s">
        <v>25</v>
      </c>
      <c r="D24" s="7"/>
      <c r="E24" s="18"/>
    </row>
    <row r="25" spans="1:9" x14ac:dyDescent="0.2">
      <c r="A25" t="s">
        <v>26</v>
      </c>
      <c r="D25" s="7"/>
      <c r="E25" s="18"/>
      <c r="I25">
        <v>4</v>
      </c>
    </row>
    <row r="26" spans="1:9" x14ac:dyDescent="0.2">
      <c r="A26" t="s">
        <v>27</v>
      </c>
      <c r="D26" s="11">
        <v>1000</v>
      </c>
      <c r="E26" s="19" t="s">
        <v>28</v>
      </c>
    </row>
    <row r="27" spans="1:9" x14ac:dyDescent="0.2">
      <c r="A27" t="s">
        <v>29</v>
      </c>
      <c r="D27" s="11">
        <v>2165</v>
      </c>
      <c r="E27" s="19" t="s">
        <v>28</v>
      </c>
    </row>
    <row r="28" spans="1:9" x14ac:dyDescent="0.2">
      <c r="A28" t="s">
        <v>30</v>
      </c>
      <c r="D28" s="11">
        <v>2480</v>
      </c>
      <c r="E28" s="19" t="s">
        <v>28</v>
      </c>
    </row>
    <row r="29" spans="1:9" x14ac:dyDescent="0.2">
      <c r="A29" t="s">
        <v>31</v>
      </c>
      <c r="D29" s="11">
        <v>2355</v>
      </c>
      <c r="E29" s="19" t="s">
        <v>28</v>
      </c>
    </row>
    <row r="30" spans="1:9" x14ac:dyDescent="0.2">
      <c r="A30" t="s">
        <v>32</v>
      </c>
      <c r="D30" s="11">
        <v>500</v>
      </c>
      <c r="E30" s="19" t="s">
        <v>28</v>
      </c>
    </row>
    <row r="31" spans="1:9" x14ac:dyDescent="0.2">
      <c r="A31" t="s">
        <v>33</v>
      </c>
      <c r="D31" s="7">
        <f>IF(COUNTA(D27:D29)=0,0,(D26+D27+D28+D29-D30)/COUNTA(D27:D29))</f>
        <v>2500</v>
      </c>
      <c r="E31" s="18" t="s">
        <v>51</v>
      </c>
    </row>
    <row r="32" spans="1:9" x14ac:dyDescent="0.2">
      <c r="D32" s="7"/>
      <c r="E32" s="18"/>
    </row>
    <row r="33" spans="1:9" x14ac:dyDescent="0.2">
      <c r="A33" t="s">
        <v>55</v>
      </c>
      <c r="D33" s="11"/>
      <c r="E33" s="18" t="s">
        <v>49</v>
      </c>
    </row>
    <row r="34" spans="1:9" x14ac:dyDescent="0.2">
      <c r="A34" t="s">
        <v>56</v>
      </c>
      <c r="D34" s="11"/>
      <c r="E34" s="18" t="s">
        <v>49</v>
      </c>
    </row>
    <row r="35" spans="1:9" x14ac:dyDescent="0.2">
      <c r="A35" t="s">
        <v>57</v>
      </c>
      <c r="D35" s="11"/>
      <c r="E35" s="18" t="s">
        <v>52</v>
      </c>
    </row>
    <row r="36" spans="1:9" x14ac:dyDescent="0.2">
      <c r="A36" t="s">
        <v>58</v>
      </c>
      <c r="D36" s="11"/>
      <c r="E36" s="18" t="s">
        <v>54</v>
      </c>
    </row>
    <row r="37" spans="1:9" x14ac:dyDescent="0.2">
      <c r="A37" t="s">
        <v>59</v>
      </c>
      <c r="D37" s="11"/>
      <c r="E37" s="18" t="s">
        <v>51</v>
      </c>
    </row>
    <row r="38" spans="1:9" x14ac:dyDescent="0.2">
      <c r="A38" t="s">
        <v>60</v>
      </c>
      <c r="D38" s="11"/>
      <c r="E38" s="18" t="s">
        <v>54</v>
      </c>
    </row>
    <row r="39" spans="1:9" x14ac:dyDescent="0.2">
      <c r="A39" t="s">
        <v>61</v>
      </c>
      <c r="D39" s="11"/>
      <c r="E39" s="18" t="s">
        <v>49</v>
      </c>
    </row>
    <row r="40" spans="1:9" x14ac:dyDescent="0.2">
      <c r="D40" s="7"/>
      <c r="E40" s="18"/>
    </row>
    <row r="41" spans="1:9" x14ac:dyDescent="0.2">
      <c r="A41" t="s">
        <v>62</v>
      </c>
      <c r="D41" s="7">
        <f>10.6*D31+D33+D34+1880*D35+5400*D36+7.8*D37+9000*D38+D39</f>
        <v>26500</v>
      </c>
      <c r="E41" s="18" t="s">
        <v>49</v>
      </c>
      <c r="I41">
        <v>1</v>
      </c>
    </row>
    <row r="42" spans="1:9" x14ac:dyDescent="0.2">
      <c r="A42" t="s">
        <v>4</v>
      </c>
      <c r="D42" s="7">
        <f>D41-D22</f>
        <v>21900</v>
      </c>
      <c r="E42" s="18" t="s">
        <v>49</v>
      </c>
    </row>
    <row r="43" spans="1:9" x14ac:dyDescent="0.2">
      <c r="E43" s="18"/>
    </row>
    <row r="44" spans="1:9" x14ac:dyDescent="0.2">
      <c r="A44" t="s">
        <v>63</v>
      </c>
      <c r="D44" s="7">
        <f>D42/D6</f>
        <v>182.5</v>
      </c>
      <c r="E44" s="22" t="s">
        <v>50</v>
      </c>
      <c r="F44" s="21"/>
    </row>
    <row r="46" spans="1:9" x14ac:dyDescent="0.2">
      <c r="A46" t="s">
        <v>43</v>
      </c>
    </row>
    <row r="48" spans="1:9" x14ac:dyDescent="0.2">
      <c r="A48" s="13" t="s">
        <v>44</v>
      </c>
      <c r="B48" s="14" t="s">
        <v>44</v>
      </c>
      <c r="C48" s="15" t="s">
        <v>45</v>
      </c>
      <c r="D48" s="16" t="s">
        <v>45</v>
      </c>
      <c r="E48" s="17" t="s">
        <v>48</v>
      </c>
    </row>
    <row r="49" spans="1:5" x14ac:dyDescent="0.2">
      <c r="A49" s="5"/>
      <c r="B49" s="14" t="s">
        <v>46</v>
      </c>
      <c r="C49" s="15"/>
      <c r="D49" s="16" t="s">
        <v>47</v>
      </c>
      <c r="E49" s="4"/>
    </row>
  </sheetData>
  <sheetProtection algorithmName="SHA-512" hashValue="yQGxxoEAYlpzrgiSp8SaG/88zNL8HbxdHuR8Y9INaf63faDKzDi+Bcdcx4KHr/Qvu+KCtu36YFb2xnzbg7nkDQ==" saltValue="HdyOQDWqL5YRUpdxJWmZOQ==" spinCount="100000" sheet="1" objects="1" scenarios="1" selectLockedCells="1"/>
  <mergeCells count="3">
    <mergeCell ref="A12:E12"/>
    <mergeCell ref="A14:E14"/>
    <mergeCell ref="E44:F44"/>
  </mergeCells>
  <conditionalFormatting sqref="D44">
    <cfRule type="cellIs" dxfId="4" priority="1" operator="greaterThan">
      <formula>220</formula>
    </cfRule>
    <cfRule type="cellIs" dxfId="3" priority="2" operator="between">
      <formula>180</formula>
      <formula>220</formula>
    </cfRule>
    <cfRule type="cellIs" dxfId="2" priority="3" operator="between">
      <formula>100</formula>
      <formula>180</formula>
    </cfRule>
    <cfRule type="cellIs" dxfId="1" priority="4" operator="between">
      <formula>80</formula>
      <formula>100</formula>
    </cfRule>
    <cfRule type="cellIs" dxfId="0" priority="6" operator="lessThan">
      <formula>80</formula>
    </cfRule>
  </conditionalFormatting>
  <pageMargins left="0" right="0" top="0.39370078740157483" bottom="0.39370078740157483" header="0" footer="0"/>
  <pageSetup paperSize="9" orientation="portrait" horizontalDpi="0" verticalDpi="0" r:id="rId1"/>
  <headerFooter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29"/>
  <sheetViews>
    <sheetView workbookViewId="0">
      <selection activeCell="G23" sqref="G23"/>
    </sheetView>
  </sheetViews>
  <sheetFormatPr baseColWidth="10" defaultRowHeight="14.25" x14ac:dyDescent="0.2"/>
  <sheetData>
    <row r="1" spans="1:8" x14ac:dyDescent="0.2">
      <c r="A1" s="8"/>
      <c r="B1" s="8"/>
      <c r="C1" s="8"/>
      <c r="D1" s="8"/>
      <c r="E1" s="8"/>
      <c r="F1" s="8"/>
      <c r="G1" s="8"/>
      <c r="H1" s="8"/>
    </row>
    <row r="2" spans="1:8" x14ac:dyDescent="0.2">
      <c r="A2" s="8"/>
      <c r="B2" s="8"/>
      <c r="C2" s="8"/>
      <c r="D2" s="8"/>
      <c r="E2" s="8"/>
      <c r="F2" s="8"/>
      <c r="G2" s="8"/>
      <c r="H2" s="8"/>
    </row>
    <row r="3" spans="1:8" x14ac:dyDescent="0.2">
      <c r="A3" s="8" t="s">
        <v>6</v>
      </c>
      <c r="B3" s="8"/>
      <c r="C3" s="8"/>
      <c r="D3" s="8"/>
      <c r="E3" s="8"/>
      <c r="F3" s="8"/>
      <c r="G3" s="8"/>
      <c r="H3" s="8"/>
    </row>
    <row r="4" spans="1:8" x14ac:dyDescent="0.2">
      <c r="A4" s="8"/>
      <c r="B4" s="8"/>
      <c r="C4" s="8"/>
      <c r="D4" s="8"/>
      <c r="E4" s="8"/>
      <c r="F4" s="8" t="s">
        <v>17</v>
      </c>
      <c r="G4" s="8" t="s">
        <v>18</v>
      </c>
      <c r="H4" s="8"/>
    </row>
    <row r="5" spans="1:8" x14ac:dyDescent="0.2">
      <c r="A5" s="8" t="s">
        <v>8</v>
      </c>
      <c r="B5" s="8"/>
      <c r="C5" s="8"/>
      <c r="D5" s="9"/>
      <c r="E5" s="8"/>
      <c r="F5" s="8">
        <v>0</v>
      </c>
      <c r="G5" s="8">
        <v>0</v>
      </c>
      <c r="H5" s="8"/>
    </row>
    <row r="6" spans="1:8" x14ac:dyDescent="0.2">
      <c r="A6" s="23" t="s">
        <v>7</v>
      </c>
      <c r="B6" s="23"/>
      <c r="C6" s="23"/>
      <c r="D6" s="23"/>
      <c r="E6" s="23"/>
      <c r="F6" s="8">
        <v>500</v>
      </c>
      <c r="G6" s="8">
        <v>800</v>
      </c>
      <c r="H6" s="8"/>
    </row>
    <row r="7" spans="1:8" x14ac:dyDescent="0.2">
      <c r="A7" s="8" t="s">
        <v>14</v>
      </c>
      <c r="B7" s="8"/>
      <c r="C7" s="8"/>
      <c r="D7" s="8"/>
      <c r="E7" s="8"/>
      <c r="F7" s="8">
        <v>700</v>
      </c>
      <c r="G7" s="8">
        <v>900</v>
      </c>
      <c r="H7" s="8"/>
    </row>
    <row r="8" spans="1:8" x14ac:dyDescent="0.2">
      <c r="A8" s="23" t="s">
        <v>10</v>
      </c>
      <c r="B8" s="23"/>
      <c r="C8" s="23"/>
      <c r="D8" s="23"/>
      <c r="E8" s="23"/>
      <c r="F8" s="8">
        <v>800</v>
      </c>
      <c r="G8" s="8">
        <v>1000</v>
      </c>
      <c r="H8" s="8"/>
    </row>
    <row r="9" spans="1:8" x14ac:dyDescent="0.2">
      <c r="A9" s="8" t="s">
        <v>9</v>
      </c>
      <c r="B9" s="8"/>
      <c r="C9" s="8"/>
      <c r="D9" s="9"/>
      <c r="E9" s="8"/>
      <c r="F9" s="8">
        <v>1500</v>
      </c>
      <c r="G9" s="8">
        <v>3000</v>
      </c>
      <c r="H9" s="8"/>
    </row>
    <row r="10" spans="1:8" x14ac:dyDescent="0.2">
      <c r="A10" s="8" t="s">
        <v>12</v>
      </c>
      <c r="B10" s="8"/>
      <c r="C10" s="8"/>
      <c r="D10" s="9"/>
      <c r="E10" s="8"/>
      <c r="F10" s="8">
        <v>1800</v>
      </c>
      <c r="G10" s="8">
        <v>4000</v>
      </c>
      <c r="H10" s="8"/>
    </row>
    <row r="11" spans="1:8" x14ac:dyDescent="0.2">
      <c r="A11" s="8" t="s">
        <v>11</v>
      </c>
      <c r="B11" s="8"/>
      <c r="C11" s="8"/>
      <c r="D11" s="9"/>
      <c r="E11" s="8"/>
      <c r="F11" s="8">
        <v>3000</v>
      </c>
      <c r="G11" s="8">
        <v>5000</v>
      </c>
      <c r="H11" s="8"/>
    </row>
    <row r="12" spans="1:8" x14ac:dyDescent="0.2">
      <c r="A12" s="8" t="s">
        <v>13</v>
      </c>
      <c r="B12" s="8"/>
      <c r="C12" s="8"/>
      <c r="D12" s="9"/>
      <c r="E12" s="8"/>
      <c r="F12" s="8">
        <v>3000</v>
      </c>
      <c r="G12" s="8">
        <v>5000</v>
      </c>
      <c r="H12" s="8"/>
    </row>
    <row r="13" spans="1:8" x14ac:dyDescent="0.2">
      <c r="A13" s="8"/>
      <c r="B13" s="8"/>
      <c r="C13" s="8"/>
      <c r="D13" s="8"/>
      <c r="E13" s="8"/>
      <c r="F13" s="8"/>
      <c r="G13" s="8"/>
      <c r="H13" s="8"/>
    </row>
    <row r="14" spans="1:8" x14ac:dyDescent="0.2">
      <c r="A14" s="8"/>
      <c r="B14" s="8"/>
      <c r="C14" s="8"/>
      <c r="D14" s="8"/>
      <c r="E14" s="8"/>
      <c r="F14" s="8"/>
      <c r="G14" s="8"/>
      <c r="H14" s="8"/>
    </row>
    <row r="15" spans="1:8" x14ac:dyDescent="0.2">
      <c r="A15" s="8"/>
      <c r="B15" s="8"/>
      <c r="C15" s="8"/>
      <c r="D15" s="8"/>
      <c r="E15" s="8"/>
      <c r="F15" s="8"/>
      <c r="G15" s="8"/>
      <c r="H15" s="8"/>
    </row>
    <row r="16" spans="1:8" x14ac:dyDescent="0.2">
      <c r="A16" s="8" t="s">
        <v>19</v>
      </c>
      <c r="B16" s="8"/>
      <c r="C16" s="8" t="str">
        <f>IF(OR((Bewertung!F4="x"),(Bewertung!F4="X")),"EFH","ZFH")</f>
        <v>EFH</v>
      </c>
      <c r="D16" s="8"/>
      <c r="E16" s="8"/>
      <c r="F16" s="8"/>
      <c r="G16" s="8"/>
      <c r="H16" s="8"/>
    </row>
    <row r="17" spans="1:8" x14ac:dyDescent="0.2">
      <c r="A17" s="8"/>
      <c r="B17" s="8"/>
      <c r="C17" s="8"/>
      <c r="D17" s="8"/>
      <c r="E17" s="8"/>
      <c r="F17" s="8"/>
      <c r="G17" s="8"/>
      <c r="H17" s="8"/>
    </row>
    <row r="18" spans="1:8" x14ac:dyDescent="0.2">
      <c r="A18" s="8" t="s">
        <v>23</v>
      </c>
      <c r="B18" s="8"/>
      <c r="C18" s="8" t="str">
        <f>IF(Bewertung!G10="Fehler",0,Bewertung!F10)</f>
        <v>7</v>
      </c>
      <c r="D18" s="8"/>
      <c r="E18" s="8"/>
      <c r="F18" s="8"/>
      <c r="G18" s="8"/>
      <c r="H18" s="8"/>
    </row>
    <row r="19" spans="1:8" x14ac:dyDescent="0.2">
      <c r="A19" s="8"/>
      <c r="B19" s="8"/>
      <c r="C19" s="8"/>
      <c r="D19" s="8"/>
      <c r="E19" s="8"/>
      <c r="F19" s="8"/>
      <c r="G19" s="8"/>
      <c r="H19" s="8"/>
    </row>
    <row r="20" spans="1:8" x14ac:dyDescent="0.2">
      <c r="A20" s="8" t="s">
        <v>6</v>
      </c>
      <c r="B20" s="8"/>
      <c r="C20" s="8">
        <f>IF(C16="EFH",C23,C24)</f>
        <v>3000</v>
      </c>
      <c r="D20" s="8"/>
      <c r="E20" s="8"/>
      <c r="F20" s="8"/>
      <c r="G20" s="8"/>
      <c r="H20" s="8"/>
    </row>
    <row r="21" spans="1:8" x14ac:dyDescent="0.2">
      <c r="A21" s="8"/>
      <c r="B21" s="8"/>
      <c r="C21" s="8"/>
      <c r="D21" s="8"/>
      <c r="E21" s="8"/>
      <c r="F21" s="8"/>
      <c r="G21" s="8"/>
      <c r="H21" s="8"/>
    </row>
    <row r="22" spans="1:8" x14ac:dyDescent="0.2">
      <c r="A22" s="8"/>
      <c r="B22" s="8"/>
      <c r="C22" s="8"/>
      <c r="D22" s="8"/>
      <c r="E22" s="8"/>
      <c r="F22" s="8"/>
      <c r="G22" s="8"/>
      <c r="H22" s="8"/>
    </row>
    <row r="23" spans="1:8" x14ac:dyDescent="0.2">
      <c r="A23" s="8"/>
      <c r="B23" s="8"/>
      <c r="C23" s="10">
        <f>CHOOSE(C18,F5,F6,F7,F8,F9,F10,F11,F12)</f>
        <v>3000</v>
      </c>
      <c r="D23" s="8"/>
      <c r="E23" s="8"/>
      <c r="F23" s="8"/>
      <c r="G23" s="8"/>
      <c r="H23" s="8"/>
    </row>
    <row r="24" spans="1:8" x14ac:dyDescent="0.2">
      <c r="A24" s="8"/>
      <c r="B24" s="8"/>
      <c r="C24" s="10">
        <f>CHOOSE(C18,G5,G6,G7,G8,G9,G10,G11,G12)</f>
        <v>5000</v>
      </c>
      <c r="D24" s="8"/>
      <c r="E24" s="8"/>
      <c r="F24" s="8"/>
      <c r="G24" s="8"/>
      <c r="H24" s="8"/>
    </row>
    <row r="25" spans="1:8" x14ac:dyDescent="0.2">
      <c r="A25" s="8"/>
      <c r="B25" s="8"/>
      <c r="C25" s="8"/>
      <c r="D25" s="8"/>
      <c r="E25" s="8"/>
      <c r="F25" s="8"/>
      <c r="G25" s="8"/>
      <c r="H25" s="8"/>
    </row>
    <row r="26" spans="1:8" x14ac:dyDescent="0.2">
      <c r="A26" s="8"/>
      <c r="B26" s="8"/>
      <c r="C26" s="8"/>
      <c r="D26" s="8"/>
      <c r="E26" s="8"/>
      <c r="F26" s="8"/>
      <c r="G26" s="8"/>
      <c r="H26" s="8"/>
    </row>
    <row r="27" spans="1:8" x14ac:dyDescent="0.2">
      <c r="A27" s="8"/>
      <c r="B27" s="8"/>
      <c r="C27" s="8"/>
      <c r="D27" s="8"/>
      <c r="E27" s="8"/>
      <c r="F27" s="8"/>
      <c r="G27" s="8"/>
      <c r="H27" s="8"/>
    </row>
    <row r="28" spans="1:8" x14ac:dyDescent="0.2">
      <c r="A28" s="8"/>
      <c r="B28" s="8"/>
      <c r="C28" s="8"/>
      <c r="D28" s="8"/>
      <c r="E28" s="8"/>
      <c r="F28" s="8"/>
      <c r="G28" s="8"/>
      <c r="H28" s="8"/>
    </row>
    <row r="29" spans="1:8" x14ac:dyDescent="0.2">
      <c r="A29" s="8"/>
      <c r="B29" s="8"/>
      <c r="C29" s="8"/>
      <c r="D29" s="8"/>
      <c r="E29" s="8"/>
      <c r="F29" s="8"/>
      <c r="G29" s="8"/>
      <c r="H29" s="8"/>
    </row>
  </sheetData>
  <sheetProtection selectLockedCells="1" selectUnlockedCells="1"/>
  <mergeCells count="2">
    <mergeCell ref="A6:E6"/>
    <mergeCell ref="A8:E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Bewertung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Johannes Spruth</cp:lastModifiedBy>
  <cp:revision>1</cp:revision>
  <dcterms:created xsi:type="dcterms:W3CDTF">2021-10-11T18:30:42Z</dcterms:created>
  <dcterms:modified xsi:type="dcterms:W3CDTF">2024-02-18T12:21:27Z</dcterms:modified>
</cp:coreProperties>
</file>